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91A79FD9-E0D3-4029-9DF3-2E9DD65D2025}" xr6:coauthVersionLast="47" xr6:coauthVersionMax="47" xr10:uidLastSave="{00000000-0000-0000-0000-000000000000}"/>
  <bookViews>
    <workbookView xWindow="-120" yWindow="-120" windowWidth="29040" windowHeight="15840" firstSheet="1" activeTab="4" xr2:uid="{00000000-000D-0000-FFFF-FFFF00000000}"/>
  </bookViews>
  <sheets>
    <sheet name="Observed variation " sheetId="5" r:id="rId1"/>
    <sheet name="Measurement variation" sheetId="9" r:id="rId2"/>
    <sheet name="Data format &amp; analysis" sheetId="10" r:id="rId3"/>
    <sheet name="Default output" sheetId="12" r:id="rId4"/>
    <sheet name="Edited output" sheetId="8" r:id="rId5"/>
  </sheets>
  <definedNames>
    <definedName name="solver_adj" localSheetId="0" hidden="1">'Observed variation '!#REF!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'Observed variation '!$G$18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8" l="1"/>
  <c r="D15" i="8" s="1"/>
  <c r="E2" i="5"/>
  <c r="E3" i="5" s="1"/>
  <c r="F3" i="9"/>
  <c r="H3" i="9" s="1"/>
  <c r="F4" i="9"/>
  <c r="H4" i="9" s="1"/>
  <c r="F5" i="9"/>
  <c r="H5" i="9" s="1"/>
  <c r="F6" i="9"/>
  <c r="H6" i="9" s="1"/>
  <c r="F7" i="9"/>
  <c r="H7" i="9"/>
  <c r="F8" i="9"/>
  <c r="H8" i="9" s="1"/>
  <c r="F9" i="9"/>
  <c r="H9" i="9" s="1"/>
  <c r="F10" i="9"/>
  <c r="H10" i="9"/>
  <c r="F11" i="9"/>
  <c r="H11" i="9" s="1"/>
  <c r="F12" i="9"/>
  <c r="H12" i="9"/>
  <c r="F13" i="9"/>
  <c r="H13" i="9" s="1"/>
  <c r="F14" i="9"/>
  <c r="H14" i="9"/>
  <c r="F15" i="9"/>
  <c r="H15" i="9" s="1"/>
  <c r="F16" i="9"/>
  <c r="H16" i="9" s="1"/>
  <c r="F17" i="9"/>
  <c r="H17" i="9" s="1"/>
  <c r="D18" i="9"/>
  <c r="H18" i="9" s="1"/>
  <c r="D19" i="9"/>
  <c r="C17" i="5"/>
  <c r="G17" i="5" s="1"/>
  <c r="C18" i="5"/>
  <c r="F19" i="9"/>
  <c r="E4" i="5" l="1"/>
  <c r="G3" i="5"/>
  <c r="G2" i="5"/>
  <c r="K8" i="9"/>
  <c r="K13" i="9"/>
  <c r="G4" i="5"/>
  <c r="E5" i="5"/>
  <c r="H19" i="9"/>
  <c r="H20" i="9" s="1"/>
  <c r="H21" i="9" s="1"/>
  <c r="K3" i="9"/>
  <c r="G5" i="5" l="1"/>
  <c r="E6" i="5"/>
  <c r="G6" i="5" l="1"/>
  <c r="E7" i="5"/>
  <c r="G7" i="5" l="1"/>
  <c r="E8" i="5"/>
  <c r="G8" i="5" l="1"/>
  <c r="E9" i="5"/>
  <c r="E10" i="5" l="1"/>
  <c r="G9" i="5"/>
  <c r="G10" i="5" l="1"/>
  <c r="E11" i="5"/>
  <c r="G11" i="5" l="1"/>
  <c r="E12" i="5"/>
  <c r="E13" i="5" l="1"/>
  <c r="G12" i="5"/>
  <c r="G13" i="5" l="1"/>
  <c r="E14" i="5"/>
  <c r="G14" i="5" l="1"/>
  <c r="E15" i="5"/>
  <c r="E16" i="5" l="1"/>
  <c r="G15" i="5"/>
  <c r="G16" i="5" l="1"/>
  <c r="E18" i="5"/>
  <c r="J2" i="5" l="1"/>
  <c r="G18" i="5"/>
  <c r="G19" i="5" s="1"/>
  <c r="G20" i="5" s="1"/>
</calcChain>
</file>

<file path=xl/sharedStrings.xml><?xml version="1.0" encoding="utf-8"?>
<sst xmlns="http://schemas.openxmlformats.org/spreadsheetml/2006/main" count="83" uniqueCount="43">
  <si>
    <t>Data</t>
  </si>
  <si>
    <t>Part</t>
  </si>
  <si>
    <t>=</t>
  </si>
  <si>
    <t>+</t>
  </si>
  <si>
    <t>Degrees of freedom (DF)</t>
  </si>
  <si>
    <t>Sum of squares (SS)</t>
  </si>
  <si>
    <t>Mean square (MS)</t>
  </si>
  <si>
    <t>(SS / DF)</t>
  </si>
  <si>
    <t>­</t>
  </si>
  <si>
    <t>Variance</t>
  </si>
  <si>
    <t>Average</t>
  </si>
  <si>
    <t>Part 1</t>
  </si>
  <si>
    <t>Part 2</t>
  </si>
  <si>
    <t>Part 3</t>
  </si>
  <si>
    <t>SUMMARY</t>
  </si>
  <si>
    <t>Groups</t>
  </si>
  <si>
    <t>Count</t>
  </si>
  <si>
    <t>ANOVA</t>
  </si>
  <si>
    <t>Source of Variation</t>
  </si>
  <si>
    <t>SS</t>
  </si>
  <si>
    <t>df</t>
  </si>
  <si>
    <t>MS</t>
  </si>
  <si>
    <t>Between Groups</t>
  </si>
  <si>
    <t>Within Groups</t>
  </si>
  <si>
    <t>Total</t>
  </si>
  <si>
    <t>(STDEV)</t>
  </si>
  <si>
    <t>Measurement</t>
  </si>
  <si>
    <t>averages</t>
  </si>
  <si>
    <t>variation</t>
  </si>
  <si>
    <t>ANOVA: Single Factor</t>
  </si>
  <si>
    <t>Sum =</t>
  </si>
  <si>
    <t>Square root of MS</t>
  </si>
  <si>
    <r>
      <rPr>
        <sz val="14"/>
        <rFont val="Symbol"/>
        <family val="1"/>
        <charset val="2"/>
      </rPr>
      <t>s</t>
    </r>
    <r>
      <rPr>
        <vertAlign val="subscript"/>
        <sz val="12"/>
        <rFont val="Arial"/>
        <family val="2"/>
      </rPr>
      <t>obs</t>
    </r>
  </si>
  <si>
    <r>
      <rPr>
        <sz val="14"/>
        <rFont val="Symbol"/>
        <family val="1"/>
        <charset val="2"/>
      </rPr>
      <t>s</t>
    </r>
    <r>
      <rPr>
        <vertAlign val="subscript"/>
        <sz val="15"/>
        <rFont val="Arial Narrow"/>
        <family val="2"/>
      </rPr>
      <t>ms</t>
    </r>
  </si>
  <si>
    <t>Anova: Single Factor</t>
  </si>
  <si>
    <t>Sum</t>
  </si>
  <si>
    <t>F</t>
  </si>
  <si>
    <t>P-value</t>
  </si>
  <si>
    <t>F crit</t>
  </si>
  <si>
    <t>Data  &gt;  Data Analysis  &gt;  ANOVA Single Factor</t>
  </si>
  <si>
    <r>
      <rPr>
        <b/>
        <sz val="14"/>
        <rFont val="Symbol"/>
        <family val="1"/>
        <charset val="2"/>
      </rPr>
      <t>3s</t>
    </r>
    <r>
      <rPr>
        <b/>
        <vertAlign val="subscript"/>
        <sz val="12"/>
        <rFont val="Arial"/>
        <family val="2"/>
      </rPr>
      <t>ms</t>
    </r>
    <r>
      <rPr>
        <sz val="10"/>
        <rFont val="Arial"/>
        <family val="2"/>
      </rPr>
      <t/>
    </r>
  </si>
  <si>
    <r>
      <t>(</t>
    </r>
    <r>
      <rPr>
        <b/>
        <sz val="14"/>
        <rFont val="Symbol"/>
        <family val="1"/>
        <charset val="2"/>
      </rPr>
      <t>s</t>
    </r>
    <r>
      <rPr>
        <b/>
        <vertAlign val="subscript"/>
        <sz val="12"/>
        <rFont val="Arial"/>
        <family val="2"/>
      </rPr>
      <t>ms</t>
    </r>
    <r>
      <rPr>
        <b/>
        <sz val="12"/>
        <rFont val="Arial"/>
        <family val="2"/>
      </rPr>
      <t>)</t>
    </r>
    <r>
      <rPr>
        <b/>
        <vertAlign val="superscript"/>
        <sz val="12"/>
        <rFont val="Arial"/>
        <family val="2"/>
      </rPr>
      <t>2</t>
    </r>
  </si>
  <si>
    <r>
      <rPr>
        <b/>
        <sz val="14"/>
        <rFont val="Symbol"/>
        <family val="1"/>
        <charset val="2"/>
      </rPr>
      <t>s</t>
    </r>
    <r>
      <rPr>
        <b/>
        <vertAlign val="subscript"/>
        <sz val="12"/>
        <rFont val="Arial"/>
        <family val="2"/>
      </rPr>
      <t>ms</t>
    </r>
    <r>
      <rPr>
        <sz val="10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</si>
</sst>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"/>
    <numFmt numFmtId="165" formatCode="0.000"/>
  </numFmts>
  <fonts count="4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sz val="20"/>
      <name val="Symbol"/>
      <family val="1"/>
      <charset val="2"/>
    </font>
    <font>
      <sz val="20"/>
      <name val="Symbol"/>
      <family val="1"/>
      <charset val="2"/>
    </font>
    <font>
      <sz val="16"/>
      <name val="Symbol"/>
      <family val="1"/>
      <charset val="2"/>
    </font>
    <font>
      <b/>
      <sz val="12"/>
      <color indexed="8"/>
      <name val="Arial"/>
      <family val="2"/>
    </font>
    <font>
      <sz val="12"/>
      <name val="Symbol"/>
      <family val="1"/>
      <charset val="2"/>
    </font>
    <font>
      <sz val="12"/>
      <name val="Symbol"/>
      <family val="1"/>
      <charset val="2"/>
    </font>
    <font>
      <sz val="12"/>
      <color indexed="8"/>
      <name val="Arial"/>
      <family val="2"/>
    </font>
    <font>
      <u/>
      <sz val="12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12"/>
      <color indexed="8"/>
      <name val="Symbol"/>
      <family val="1"/>
      <charset val="2"/>
    </font>
    <font>
      <sz val="15"/>
      <name val="Symbol"/>
      <family val="1"/>
      <charset val="2"/>
    </font>
    <font>
      <i/>
      <sz val="11"/>
      <name val="Arial"/>
      <family val="2"/>
    </font>
    <font>
      <sz val="14"/>
      <name val="Symbol"/>
      <family val="1"/>
      <charset val="2"/>
    </font>
    <font>
      <vertAlign val="subscript"/>
      <sz val="12"/>
      <name val="Arial"/>
      <family val="2"/>
    </font>
    <font>
      <vertAlign val="subscript"/>
      <sz val="15"/>
      <name val="Arial Narrow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4"/>
      <name val="Symbol"/>
      <family val="1"/>
      <charset val="2"/>
    </font>
    <font>
      <b/>
      <vertAlign val="subscript"/>
      <sz val="12"/>
      <name val="Arial"/>
      <family val="2"/>
    </font>
    <font>
      <b/>
      <vertAlign val="superscript"/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3" borderId="0" applyNumberFormat="0" applyBorder="0" applyAlignment="0" applyProtection="0"/>
    <xf numFmtId="0" fontId="21" fillId="20" borderId="1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1" applyNumberFormat="0" applyAlignment="0" applyProtection="0"/>
    <xf numFmtId="0" fontId="29" fillId="0" borderId="6" applyNumberFormat="0" applyFill="0" applyAlignment="0" applyProtection="0"/>
    <xf numFmtId="0" fontId="30" fillId="22" borderId="0" applyNumberFormat="0" applyBorder="0" applyAlignment="0" applyProtection="0"/>
    <xf numFmtId="0" fontId="31" fillId="23" borderId="7" applyNumberFormat="0" applyFont="0" applyAlignment="0" applyProtection="0"/>
    <xf numFmtId="0" fontId="32" fillId="20" borderId="8" applyNumberForma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</cellStyleXfs>
  <cellXfs count="83">
    <xf numFmtId="0" fontId="0" fillId="0" borderId="0" xfId="0"/>
    <xf numFmtId="1" fontId="3" fillId="24" borderId="10" xfId="0" applyNumberFormat="1" applyFont="1" applyFill="1" applyBorder="1" applyAlignment="1">
      <alignment horizontal="right" vertical="center"/>
    </xf>
    <xf numFmtId="1" fontId="3" fillId="24" borderId="0" xfId="0" applyNumberFormat="1" applyFont="1" applyFill="1" applyBorder="1" applyAlignment="1">
      <alignment horizontal="center" vertical="center"/>
    </xf>
    <xf numFmtId="1" fontId="3" fillId="24" borderId="0" xfId="0" applyNumberFormat="1" applyFont="1" applyFill="1" applyBorder="1" applyAlignment="1">
      <alignment horizontal="right" vertical="center"/>
    </xf>
    <xf numFmtId="0" fontId="4" fillId="24" borderId="10" xfId="0" applyFont="1" applyFill="1" applyBorder="1" applyAlignment="1">
      <alignment horizontal="center" vertical="center"/>
    </xf>
    <xf numFmtId="1" fontId="4" fillId="24" borderId="0" xfId="0" applyNumberFormat="1" applyFont="1" applyFill="1" applyBorder="1" applyAlignment="1">
      <alignment horizontal="right" vertical="center"/>
    </xf>
    <xf numFmtId="2" fontId="4" fillId="24" borderId="11" xfId="0" applyNumberFormat="1" applyFont="1" applyFill="1" applyBorder="1" applyAlignment="1">
      <alignment horizontal="right" vertical="center"/>
    </xf>
    <xf numFmtId="1" fontId="4" fillId="24" borderId="0" xfId="0" applyNumberFormat="1" applyFont="1" applyFill="1" applyBorder="1" applyAlignment="1">
      <alignment horizontal="right" vertical="center" wrapText="1"/>
    </xf>
    <xf numFmtId="1" fontId="4" fillId="24" borderId="0" xfId="0" applyNumberFormat="1" applyFont="1" applyFill="1" applyBorder="1" applyAlignment="1">
      <alignment horizontal="center" vertical="center" wrapText="1"/>
    </xf>
    <xf numFmtId="2" fontId="4" fillId="24" borderId="12" xfId="0" applyNumberFormat="1" applyFont="1" applyFill="1" applyBorder="1" applyAlignment="1">
      <alignment horizontal="right" vertical="center"/>
    </xf>
    <xf numFmtId="1" fontId="4" fillId="24" borderId="0" xfId="0" applyNumberFormat="1" applyFont="1" applyFill="1" applyBorder="1" applyAlignment="1">
      <alignment horizontal="center" vertical="center"/>
    </xf>
    <xf numFmtId="1" fontId="5" fillId="24" borderId="0" xfId="0" applyNumberFormat="1" applyFont="1" applyFill="1" applyBorder="1" applyAlignment="1">
      <alignment horizontal="center" vertical="center"/>
    </xf>
    <xf numFmtId="1" fontId="6" fillId="24" borderId="0" xfId="0" applyNumberFormat="1" applyFont="1" applyFill="1" applyBorder="1" applyAlignment="1">
      <alignment horizontal="center" vertical="center"/>
    </xf>
    <xf numFmtId="1" fontId="7" fillId="24" borderId="0" xfId="0" applyNumberFormat="1" applyFont="1" applyFill="1" applyBorder="1" applyAlignment="1">
      <alignment horizontal="center" vertical="center"/>
    </xf>
    <xf numFmtId="2" fontId="4" fillId="24" borderId="13" xfId="0" applyNumberFormat="1" applyFont="1" applyFill="1" applyBorder="1" applyAlignment="1">
      <alignment horizontal="right" vertical="center"/>
    </xf>
    <xf numFmtId="1" fontId="4" fillId="24" borderId="10" xfId="0" applyNumberFormat="1" applyFont="1" applyFill="1" applyBorder="1" applyAlignment="1">
      <alignment horizontal="right" vertical="center"/>
    </xf>
    <xf numFmtId="0" fontId="4" fillId="24" borderId="0" xfId="0" applyFont="1" applyFill="1" applyAlignment="1">
      <alignment vertical="center"/>
    </xf>
    <xf numFmtId="1" fontId="8" fillId="24" borderId="0" xfId="0" applyNumberFormat="1" applyFont="1" applyFill="1" applyBorder="1" applyAlignment="1">
      <alignment horizontal="center" vertical="center"/>
    </xf>
    <xf numFmtId="1" fontId="4" fillId="24" borderId="14" xfId="0" applyNumberFormat="1" applyFont="1" applyFill="1" applyBorder="1" applyAlignment="1">
      <alignment horizontal="right" vertical="center"/>
    </xf>
    <xf numFmtId="1" fontId="4" fillId="24" borderId="15" xfId="0" applyNumberFormat="1" applyFont="1" applyFill="1" applyBorder="1" applyAlignment="1">
      <alignment horizontal="right" vertical="center"/>
    </xf>
    <xf numFmtId="0" fontId="4" fillId="24" borderId="14" xfId="0" applyFont="1" applyFill="1" applyBorder="1" applyAlignment="1">
      <alignment vertical="center"/>
    </xf>
    <xf numFmtId="165" fontId="4" fillId="24" borderId="14" xfId="0" applyNumberFormat="1" applyFont="1" applyFill="1" applyBorder="1" applyAlignment="1">
      <alignment horizontal="center" vertical="center"/>
    </xf>
    <xf numFmtId="165" fontId="4" fillId="24" borderId="14" xfId="0" applyNumberFormat="1" applyFont="1" applyFill="1" applyBorder="1" applyAlignment="1">
      <alignment horizontal="right" vertical="center"/>
    </xf>
    <xf numFmtId="1" fontId="4" fillId="24" borderId="16" xfId="0" applyNumberFormat="1" applyFont="1" applyFill="1" applyBorder="1" applyAlignment="1">
      <alignment horizontal="right" vertical="center"/>
    </xf>
    <xf numFmtId="165" fontId="4" fillId="24" borderId="0" xfId="0" applyNumberFormat="1" applyFont="1" applyFill="1" applyBorder="1" applyAlignment="1">
      <alignment horizontal="center" vertical="center"/>
    </xf>
    <xf numFmtId="1" fontId="4" fillId="24" borderId="17" xfId="0" applyNumberFormat="1" applyFont="1" applyFill="1" applyBorder="1" applyAlignment="1">
      <alignment horizontal="right" vertical="center"/>
    </xf>
    <xf numFmtId="0" fontId="4" fillId="24" borderId="0" xfId="0" applyFont="1" applyFill="1" applyBorder="1" applyAlignment="1">
      <alignment vertical="center"/>
    </xf>
    <xf numFmtId="165" fontId="9" fillId="24" borderId="0" xfId="0" applyNumberFormat="1" applyFont="1" applyFill="1" applyBorder="1" applyAlignment="1">
      <alignment horizontal="center" vertical="center"/>
    </xf>
    <xf numFmtId="2" fontId="4" fillId="24" borderId="0" xfId="0" applyNumberFormat="1" applyFont="1" applyFill="1" applyBorder="1" applyAlignment="1">
      <alignment horizontal="center" vertical="center"/>
    </xf>
    <xf numFmtId="1" fontId="10" fillId="24" borderId="0" xfId="0" applyNumberFormat="1" applyFont="1" applyFill="1" applyBorder="1" applyAlignment="1">
      <alignment horizontal="right" vertical="center"/>
    </xf>
    <xf numFmtId="1" fontId="10" fillId="24" borderId="0" xfId="0" applyNumberFormat="1" applyFont="1" applyFill="1" applyBorder="1" applyAlignment="1">
      <alignment horizontal="center" vertical="center"/>
    </xf>
    <xf numFmtId="1" fontId="11" fillId="24" borderId="0" xfId="0" applyNumberFormat="1" applyFont="1" applyFill="1" applyBorder="1" applyAlignment="1">
      <alignment horizontal="center"/>
    </xf>
    <xf numFmtId="165" fontId="8" fillId="24" borderId="14" xfId="0" applyNumberFormat="1" applyFont="1" applyFill="1" applyBorder="1" applyAlignment="1">
      <alignment horizontal="center" vertical="center"/>
    </xf>
    <xf numFmtId="0" fontId="4" fillId="24" borderId="0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1" fontId="4" fillId="24" borderId="0" xfId="0" applyNumberFormat="1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165" fontId="12" fillId="24" borderId="0" xfId="0" applyNumberFormat="1" applyFont="1" applyFill="1" applyBorder="1" applyAlignment="1">
      <alignment horizontal="center"/>
    </xf>
    <xf numFmtId="1" fontId="5" fillId="24" borderId="0" xfId="0" applyNumberFormat="1" applyFont="1" applyFill="1" applyBorder="1" applyAlignment="1">
      <alignment horizontal="left" vertical="center"/>
    </xf>
    <xf numFmtId="1" fontId="3" fillId="24" borderId="0" xfId="0" applyNumberFormat="1" applyFont="1" applyFill="1" applyBorder="1" applyAlignment="1">
      <alignment horizontal="center"/>
    </xf>
    <xf numFmtId="0" fontId="4" fillId="24" borderId="0" xfId="0" applyFont="1" applyFill="1" applyAlignment="1">
      <alignment horizontal="center"/>
    </xf>
    <xf numFmtId="2" fontId="4" fillId="24" borderId="0" xfId="0" applyNumberFormat="1" applyFont="1" applyFill="1" applyBorder="1" applyAlignment="1">
      <alignment horizontal="center"/>
    </xf>
    <xf numFmtId="1" fontId="3" fillId="24" borderId="0" xfId="0" applyNumberFormat="1" applyFont="1" applyFill="1" applyBorder="1" applyAlignment="1">
      <alignment horizontal="center" vertical="top"/>
    </xf>
    <xf numFmtId="1" fontId="3" fillId="24" borderId="0" xfId="0" applyNumberFormat="1" applyFont="1" applyFill="1" applyBorder="1" applyAlignment="1">
      <alignment horizontal="center" vertical="top" wrapText="1"/>
    </xf>
    <xf numFmtId="0" fontId="13" fillId="24" borderId="10" xfId="0" applyFont="1" applyFill="1" applyBorder="1" applyAlignment="1">
      <alignment horizontal="center"/>
    </xf>
    <xf numFmtId="1" fontId="3" fillId="24" borderId="0" xfId="0" applyNumberFormat="1" applyFont="1" applyFill="1" applyBorder="1" applyAlignment="1">
      <alignment horizontal="right"/>
    </xf>
    <xf numFmtId="0" fontId="14" fillId="24" borderId="10" xfId="0" applyFont="1" applyFill="1" applyBorder="1" applyAlignment="1">
      <alignment horizontal="center" vertical="top"/>
    </xf>
    <xf numFmtId="165" fontId="4" fillId="24" borderId="11" xfId="0" applyNumberFormat="1" applyFont="1" applyFill="1" applyBorder="1" applyAlignment="1">
      <alignment horizontal="right" vertical="center"/>
    </xf>
    <xf numFmtId="165" fontId="4" fillId="24" borderId="12" xfId="0" applyNumberFormat="1" applyFont="1" applyFill="1" applyBorder="1" applyAlignment="1">
      <alignment horizontal="right" vertical="center"/>
    </xf>
    <xf numFmtId="165" fontId="4" fillId="24" borderId="13" xfId="0" applyNumberFormat="1" applyFont="1" applyFill="1" applyBorder="1" applyAlignment="1">
      <alignment horizontal="right" vertical="center"/>
    </xf>
    <xf numFmtId="165" fontId="4" fillId="24" borderId="11" xfId="0" applyNumberFormat="1" applyFont="1" applyFill="1" applyBorder="1" applyAlignment="1">
      <alignment horizontal="right" vertical="center" wrapText="1"/>
    </xf>
    <xf numFmtId="165" fontId="4" fillId="24" borderId="12" xfId="0" applyNumberFormat="1" applyFont="1" applyFill="1" applyBorder="1" applyAlignment="1">
      <alignment horizontal="right" vertical="center" wrapText="1"/>
    </xf>
    <xf numFmtId="165" fontId="4" fillId="24" borderId="13" xfId="0" applyNumberFormat="1" applyFont="1" applyFill="1" applyBorder="1" applyAlignment="1">
      <alignment horizontal="right" vertical="center" wrapText="1"/>
    </xf>
    <xf numFmtId="0" fontId="15" fillId="0" borderId="0" xfId="0" applyFont="1"/>
    <xf numFmtId="0" fontId="16" fillId="0" borderId="18" xfId="0" applyFont="1" applyFill="1" applyBorder="1" applyAlignment="1">
      <alignment horizontal="center"/>
    </xf>
    <xf numFmtId="0" fontId="15" fillId="0" borderId="0" xfId="0" applyFont="1" applyFill="1" applyBorder="1" applyAlignment="1"/>
    <xf numFmtId="165" fontId="15" fillId="0" borderId="0" xfId="0" applyNumberFormat="1" applyFont="1" applyFill="1" applyBorder="1" applyAlignment="1"/>
    <xf numFmtId="0" fontId="15" fillId="0" borderId="19" xfId="0" applyFont="1" applyFill="1" applyBorder="1" applyAlignment="1"/>
    <xf numFmtId="165" fontId="15" fillId="0" borderId="19" xfId="0" applyNumberFormat="1" applyFont="1" applyFill="1" applyBorder="1" applyAlignment="1"/>
    <xf numFmtId="0" fontId="17" fillId="0" borderId="0" xfId="0" applyFont="1" applyFill="1" applyBorder="1" applyAlignment="1"/>
    <xf numFmtId="2" fontId="3" fillId="24" borderId="0" xfId="0" applyNumberFormat="1" applyFont="1" applyFill="1" applyBorder="1" applyAlignment="1">
      <alignment horizontal="center"/>
    </xf>
    <xf numFmtId="1" fontId="4" fillId="25" borderId="10" xfId="0" applyNumberFormat="1" applyFont="1" applyFill="1" applyBorder="1" applyAlignment="1">
      <alignment horizontal="center" vertical="center" wrapText="1"/>
    </xf>
    <xf numFmtId="2" fontId="4" fillId="25" borderId="12" xfId="0" applyNumberFormat="1" applyFont="1" applyFill="1" applyBorder="1" applyAlignment="1">
      <alignment horizontal="right" vertical="center" wrapText="1"/>
    </xf>
    <xf numFmtId="165" fontId="4" fillId="25" borderId="12" xfId="0" applyNumberFormat="1" applyFont="1" applyFill="1" applyBorder="1" applyAlignment="1">
      <alignment horizontal="right" vertical="center" wrapText="1"/>
    </xf>
    <xf numFmtId="1" fontId="8" fillId="24" borderId="14" xfId="0" applyNumberFormat="1" applyFont="1" applyFill="1" applyBorder="1" applyAlignment="1">
      <alignment horizontal="center" vertical="center"/>
    </xf>
    <xf numFmtId="165" fontId="37" fillId="24" borderId="0" xfId="0" applyNumberFormat="1" applyFont="1" applyFill="1" applyBorder="1" applyAlignment="1">
      <alignment horizontal="center"/>
    </xf>
    <xf numFmtId="1" fontId="4" fillId="24" borderId="0" xfId="0" applyNumberFormat="1" applyFont="1" applyFill="1" applyBorder="1" applyAlignment="1">
      <alignment vertical="center"/>
    </xf>
    <xf numFmtId="1" fontId="39" fillId="24" borderId="0" xfId="0" applyNumberFormat="1" applyFont="1" applyFill="1" applyBorder="1" applyAlignment="1">
      <alignment horizontal="left" vertical="center"/>
    </xf>
    <xf numFmtId="1" fontId="17" fillId="24" borderId="0" xfId="0" applyNumberFormat="1" applyFont="1" applyFill="1" applyBorder="1" applyAlignment="1">
      <alignment horizontal="left" vertical="center"/>
    </xf>
    <xf numFmtId="1" fontId="38" fillId="24" borderId="0" xfId="0" applyNumberFormat="1" applyFont="1" applyFill="1" applyBorder="1" applyAlignment="1">
      <alignment horizontal="center" vertical="top"/>
    </xf>
    <xf numFmtId="1" fontId="3" fillId="0" borderId="0" xfId="0" applyNumberFormat="1" applyFont="1" applyFill="1" applyBorder="1" applyAlignment="1">
      <alignment horizontal="center" vertical="top"/>
    </xf>
    <xf numFmtId="0" fontId="0" fillId="0" borderId="0" xfId="0" applyFill="1"/>
    <xf numFmtId="2" fontId="4" fillId="0" borderId="0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19" xfId="0" applyFill="1" applyBorder="1" applyAlignment="1"/>
    <xf numFmtId="0" fontId="43" fillId="0" borderId="1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165" fontId="44" fillId="0" borderId="0" xfId="0" applyNumberFormat="1" applyFont="1" applyFill="1" applyBorder="1" applyAlignment="1"/>
    <xf numFmtId="1" fontId="4" fillId="0" borderId="20" xfId="0" applyNumberFormat="1" applyFont="1" applyFill="1" applyBorder="1" applyAlignment="1">
      <alignment horizontal="center" vertical="center"/>
    </xf>
    <xf numFmtId="164" fontId="4" fillId="0" borderId="20" xfId="0" applyNumberFormat="1" applyFont="1" applyFill="1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504825</xdr:colOff>
      <xdr:row>6</xdr:row>
      <xdr:rowOff>85725</xdr:rowOff>
    </xdr:from>
    <xdr:to>
      <xdr:col>5</xdr:col>
      <xdr:colOff>209550</xdr:colOff>
      <xdr:row>22</xdr:row>
      <xdr:rowOff>123825</xdr:rowOff>
    </xdr:to>
    <xdr:pic>
      <xdr:nvPicPr>
        <xdr:cNvPr id="1031" name="Picture 1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33625" y="1247775"/>
          <a:ext cx="3838575" cy="26670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</xdr:colOff>
      <xdr:row>0</xdr:row>
      <xdr:rowOff>28575</xdr:rowOff>
    </xdr:from>
    <xdr:to>
      <xdr:col>3</xdr:col>
      <xdr:colOff>19050</xdr:colOff>
      <xdr:row>6</xdr:row>
      <xdr:rowOff>38100</xdr:rowOff>
    </xdr:to>
    <xdr:sp macro="" textlink="">
      <xdr:nvSpPr>
        <xdr:cNvPr id="1032" name="Rectangle 2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SpPr>
          <a:spLocks noChangeArrowheads="1"/>
        </xdr:cNvSpPr>
      </xdr:nvSpPr>
      <xdr:spPr bwMode="auto">
        <a:xfrm>
          <a:off x="38100" y="28575"/>
          <a:ext cx="1809750" cy="1171575"/>
        </a:xfrm>
        <a:prstGeom prst="rect">
          <a:avLst/>
        </a:prstGeom>
        <a:noFill/>
        <a:ln w="19050">
          <a:solidFill>
            <a:srgbClr val="000000"/>
          </a:solidFill>
          <a:prstDash val="dash"/>
          <a:miter lim="800000"/>
          <a:headEnd/>
          <a:tailEnd type="none" w="lg" len="lg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23"/>
  <sheetViews>
    <sheetView zoomScaleNormal="100" workbookViewId="0">
      <selection activeCell="D23" sqref="D23"/>
    </sheetView>
  </sheetViews>
  <sheetFormatPr defaultColWidth="10.7109375" defaultRowHeight="19.899999999999999" customHeight="1" x14ac:dyDescent="0.2"/>
  <cols>
    <col min="1" max="1" width="27.42578125" style="5" customWidth="1"/>
    <col min="2" max="2" width="2.42578125" style="16" customWidth="1"/>
    <col min="3" max="3" width="11.7109375" style="10" bestFit="1" customWidth="1"/>
    <col min="4" max="4" width="8.85546875" style="5" customWidth="1"/>
    <col min="5" max="5" width="11.140625" style="10" bestFit="1" customWidth="1"/>
    <col min="6" max="6" width="7.7109375" style="5" customWidth="1"/>
    <col min="7" max="7" width="10.28515625" style="10" customWidth="1"/>
    <col min="8" max="8" width="2.7109375" style="5" customWidth="1"/>
    <col min="9" max="9" width="6.85546875" style="5" customWidth="1"/>
    <col min="10" max="10" width="13.85546875" style="5" bestFit="1" customWidth="1"/>
    <col min="11" max="16384" width="10.7109375" style="5"/>
  </cols>
  <sheetData>
    <row r="1" spans="1:13" s="45" customFormat="1" ht="23.45" customHeight="1" x14ac:dyDescent="0.25">
      <c r="A1" s="44"/>
      <c r="C1" s="39" t="s">
        <v>0</v>
      </c>
      <c r="E1" s="39" t="s">
        <v>10</v>
      </c>
      <c r="G1" s="39" t="s">
        <v>9</v>
      </c>
    </row>
    <row r="2" spans="1:13" ht="19.899999999999999" customHeight="1" x14ac:dyDescent="0.2">
      <c r="A2" s="4"/>
      <c r="B2" s="5"/>
      <c r="C2" s="6">
        <v>9.61</v>
      </c>
      <c r="D2" s="7"/>
      <c r="E2" s="47">
        <f>AVERAGE(C2:C16)</f>
        <v>9.6913333333333345</v>
      </c>
      <c r="G2" s="47">
        <f t="shared" ref="G2:G17" si="0">C2-E2</f>
        <v>-8.1333333333335034E-2</v>
      </c>
      <c r="I2" s="81" t="s">
        <v>30</v>
      </c>
      <c r="J2" s="82">
        <f>SUM(G2:G16)</f>
        <v>-1.7763568394002505E-14</v>
      </c>
    </row>
    <row r="3" spans="1:13" ht="19.899999999999999" customHeight="1" x14ac:dyDescent="0.2">
      <c r="A3" s="4"/>
      <c r="B3" s="5"/>
      <c r="C3" s="9">
        <v>9.7100000000000009</v>
      </c>
      <c r="D3" s="7"/>
      <c r="E3" s="48">
        <f>E2</f>
        <v>9.6913333333333345</v>
      </c>
      <c r="G3" s="48">
        <f t="shared" si="0"/>
        <v>1.8666666666666387E-2</v>
      </c>
      <c r="I3" s="81"/>
      <c r="J3" s="82"/>
    </row>
    <row r="4" spans="1:13" ht="19.899999999999999" customHeight="1" x14ac:dyDescent="0.2">
      <c r="A4" s="4"/>
      <c r="B4" s="5"/>
      <c r="C4" s="9">
        <v>9.5399999999999991</v>
      </c>
      <c r="E4" s="48">
        <f t="shared" ref="E4:E15" si="1">E3</f>
        <v>9.6913333333333345</v>
      </c>
      <c r="G4" s="48">
        <f t="shared" si="0"/>
        <v>-0.15133333333333532</v>
      </c>
      <c r="I4" s="81"/>
      <c r="J4" s="82"/>
      <c r="M4" s="66"/>
    </row>
    <row r="5" spans="1:13" ht="19.899999999999999" customHeight="1" x14ac:dyDescent="0.2">
      <c r="A5" s="4"/>
      <c r="B5" s="5"/>
      <c r="C5" s="9">
        <v>9.67</v>
      </c>
      <c r="E5" s="48">
        <f t="shared" si="1"/>
        <v>9.6913333333333345</v>
      </c>
      <c r="G5" s="48">
        <f t="shared" si="0"/>
        <v>-2.1333333333334537E-2</v>
      </c>
      <c r="I5" s="81"/>
      <c r="J5" s="82"/>
    </row>
    <row r="6" spans="1:13" ht="19.899999999999999" customHeight="1" x14ac:dyDescent="0.2">
      <c r="A6" s="4"/>
      <c r="B6" s="5"/>
      <c r="C6" s="9">
        <v>9.75</v>
      </c>
      <c r="E6" s="48">
        <f t="shared" si="1"/>
        <v>9.6913333333333345</v>
      </c>
      <c r="G6" s="48">
        <f t="shared" si="0"/>
        <v>5.8666666666665535E-2</v>
      </c>
      <c r="I6" s="81"/>
      <c r="J6" s="82"/>
    </row>
    <row r="7" spans="1:13" ht="19.899999999999999" customHeight="1" x14ac:dyDescent="0.2">
      <c r="A7" s="4"/>
      <c r="B7" s="5"/>
      <c r="C7" s="9">
        <v>9.49</v>
      </c>
      <c r="E7" s="48">
        <f t="shared" si="1"/>
        <v>9.6913333333333345</v>
      </c>
      <c r="G7" s="48">
        <f t="shared" si="0"/>
        <v>-0.20133333333333425</v>
      </c>
      <c r="I7" s="81"/>
      <c r="J7" s="82"/>
    </row>
    <row r="8" spans="1:13" ht="19.899999999999999" customHeight="1" x14ac:dyDescent="0.2">
      <c r="A8" s="4"/>
      <c r="B8" s="5"/>
      <c r="C8" s="9">
        <v>9.5500000000000007</v>
      </c>
      <c r="E8" s="48">
        <f t="shared" si="1"/>
        <v>9.6913333333333345</v>
      </c>
      <c r="G8" s="48">
        <f t="shared" si="0"/>
        <v>-0.14133333333333375</v>
      </c>
      <c r="I8" s="81"/>
      <c r="J8" s="82"/>
    </row>
    <row r="9" spans="1:13" ht="19.899999999999999" customHeight="1" x14ac:dyDescent="0.2">
      <c r="A9" s="4"/>
      <c r="B9" s="5"/>
      <c r="C9" s="9">
        <v>9.42</v>
      </c>
      <c r="D9" s="12" t="s">
        <v>2</v>
      </c>
      <c r="E9" s="48">
        <f t="shared" si="1"/>
        <v>9.6913333333333345</v>
      </c>
      <c r="F9" s="13" t="s">
        <v>3</v>
      </c>
      <c r="G9" s="48">
        <f t="shared" si="0"/>
        <v>-0.27133333333333454</v>
      </c>
      <c r="I9" s="81"/>
      <c r="J9" s="82"/>
    </row>
    <row r="10" spans="1:13" ht="19.899999999999999" customHeight="1" x14ac:dyDescent="0.2">
      <c r="A10" s="4"/>
      <c r="B10" s="5"/>
      <c r="C10" s="9">
        <v>9.58</v>
      </c>
      <c r="E10" s="48">
        <f t="shared" si="1"/>
        <v>9.6913333333333345</v>
      </c>
      <c r="G10" s="48">
        <f t="shared" si="0"/>
        <v>-0.11133333333333439</v>
      </c>
      <c r="I10" s="81"/>
      <c r="J10" s="82"/>
    </row>
    <row r="11" spans="1:13" ht="19.899999999999999" customHeight="1" x14ac:dyDescent="0.2">
      <c r="A11" s="4"/>
      <c r="B11" s="5"/>
      <c r="C11" s="9">
        <v>9.61</v>
      </c>
      <c r="E11" s="48">
        <f t="shared" si="1"/>
        <v>9.6913333333333345</v>
      </c>
      <c r="G11" s="48">
        <f t="shared" si="0"/>
        <v>-8.1333333333335034E-2</v>
      </c>
      <c r="I11" s="81"/>
      <c r="J11" s="82"/>
    </row>
    <row r="12" spans="1:13" ht="19.899999999999999" customHeight="1" x14ac:dyDescent="0.2">
      <c r="A12" s="4"/>
      <c r="B12" s="5"/>
      <c r="C12" s="9">
        <v>9.8699999999999992</v>
      </c>
      <c r="E12" s="48">
        <f t="shared" si="1"/>
        <v>9.6913333333333345</v>
      </c>
      <c r="G12" s="48">
        <f t="shared" si="0"/>
        <v>0.17866666666666475</v>
      </c>
      <c r="I12" s="81"/>
      <c r="J12" s="82"/>
    </row>
    <row r="13" spans="1:13" ht="19.899999999999999" customHeight="1" x14ac:dyDescent="0.2">
      <c r="A13" s="4"/>
      <c r="B13" s="5"/>
      <c r="C13" s="9">
        <v>9.93</v>
      </c>
      <c r="E13" s="48">
        <f t="shared" si="1"/>
        <v>9.6913333333333345</v>
      </c>
      <c r="G13" s="48">
        <f t="shared" si="0"/>
        <v>0.23866666666666525</v>
      </c>
      <c r="I13" s="81"/>
      <c r="J13" s="82"/>
    </row>
    <row r="14" spans="1:13" ht="19.899999999999999" customHeight="1" x14ac:dyDescent="0.2">
      <c r="A14" s="4"/>
      <c r="B14" s="5"/>
      <c r="C14" s="9">
        <v>9.81</v>
      </c>
      <c r="E14" s="48">
        <f t="shared" si="1"/>
        <v>9.6913333333333345</v>
      </c>
      <c r="G14" s="48">
        <f t="shared" si="0"/>
        <v>0.11866666666666603</v>
      </c>
      <c r="I14" s="81"/>
      <c r="J14" s="82"/>
    </row>
    <row r="15" spans="1:13" ht="19.899999999999999" customHeight="1" x14ac:dyDescent="0.2">
      <c r="A15" s="4"/>
      <c r="B15" s="5"/>
      <c r="C15" s="9">
        <v>9.89</v>
      </c>
      <c r="E15" s="48">
        <f t="shared" si="1"/>
        <v>9.6913333333333345</v>
      </c>
      <c r="G15" s="48">
        <f t="shared" si="0"/>
        <v>0.1986666666666661</v>
      </c>
      <c r="I15" s="81"/>
      <c r="J15" s="82"/>
    </row>
    <row r="16" spans="1:13" ht="19.899999999999999" customHeight="1" x14ac:dyDescent="0.2">
      <c r="A16" s="4"/>
      <c r="B16" s="5"/>
      <c r="C16" s="14">
        <v>9.94</v>
      </c>
      <c r="E16" s="49">
        <f>E15</f>
        <v>9.6913333333333345</v>
      </c>
      <c r="G16" s="49">
        <f t="shared" si="0"/>
        <v>0.24866666666666504</v>
      </c>
      <c r="I16" s="81"/>
      <c r="J16" s="82"/>
    </row>
    <row r="17" spans="1:9" ht="19.899999999999999" customHeight="1" x14ac:dyDescent="0.2">
      <c r="A17" s="15" t="s">
        <v>4</v>
      </c>
      <c r="C17" s="10">
        <f>COUNT(C2:C16)</f>
        <v>15</v>
      </c>
      <c r="D17" s="17" t="s">
        <v>2</v>
      </c>
      <c r="E17" s="10">
        <v>1</v>
      </c>
      <c r="F17" s="17" t="s">
        <v>3</v>
      </c>
      <c r="G17" s="10">
        <f t="shared" si="0"/>
        <v>14</v>
      </c>
      <c r="I17" s="68"/>
    </row>
    <row r="18" spans="1:9" ht="19.899999999999999" customHeight="1" x14ac:dyDescent="0.2">
      <c r="A18" s="19" t="s">
        <v>5</v>
      </c>
      <c r="B18" s="20"/>
      <c r="C18" s="21">
        <f>SUMSQ(C2:C16)</f>
        <v>1409.2203</v>
      </c>
      <c r="D18" s="32" t="s">
        <v>2</v>
      </c>
      <c r="E18" s="21">
        <f>SUMSQ(E2:E16)</f>
        <v>1408.8291266666672</v>
      </c>
      <c r="F18" s="32" t="s">
        <v>3</v>
      </c>
      <c r="G18" s="21">
        <f>SUMSQ(G2:G16)</f>
        <v>0.39117333333333326</v>
      </c>
      <c r="I18" s="68"/>
    </row>
    <row r="19" spans="1:9" ht="19.899999999999999" customHeight="1" x14ac:dyDescent="0.2">
      <c r="A19" s="23" t="s">
        <v>6</v>
      </c>
      <c r="C19" s="38" t="s">
        <v>7</v>
      </c>
      <c r="G19" s="24">
        <f>G18/G17</f>
        <v>2.7940952380952375E-2</v>
      </c>
    </row>
    <row r="20" spans="1:9" ht="19.899999999999999" customHeight="1" x14ac:dyDescent="0.2">
      <c r="A20" s="15" t="s">
        <v>31</v>
      </c>
      <c r="B20" s="26"/>
      <c r="G20" s="27">
        <f>SQRT(G19)</f>
        <v>0.16715547367930364</v>
      </c>
    </row>
    <row r="21" spans="1:9" ht="20.25" customHeight="1" x14ac:dyDescent="0.25">
      <c r="B21" s="26"/>
      <c r="G21" s="31" t="s">
        <v>8</v>
      </c>
    </row>
    <row r="22" spans="1:9" ht="22.5" customHeight="1" x14ac:dyDescent="0.2">
      <c r="G22" s="10" t="s">
        <v>32</v>
      </c>
    </row>
    <row r="23" spans="1:9" ht="15" customHeight="1" x14ac:dyDescent="0.2">
      <c r="G23" s="10" t="s">
        <v>25</v>
      </c>
    </row>
  </sheetData>
  <mergeCells count="2">
    <mergeCell ref="I2:I16"/>
    <mergeCell ref="J2:J16"/>
  </mergeCells>
  <phoneticPr fontId="2" type="noConversion"/>
  <pageMargins left="0.75" right="0.75" top="1" bottom="1" header="0.5" footer="0.5"/>
  <pageSetup orientation="portrait" horizontalDpi="4294967293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8"/>
  <sheetViews>
    <sheetView workbookViewId="0">
      <selection activeCell="K3" sqref="K3:K7"/>
    </sheetView>
  </sheetViews>
  <sheetFormatPr defaultColWidth="10.7109375" defaultRowHeight="19.899999999999999" customHeight="1" x14ac:dyDescent="0.2"/>
  <cols>
    <col min="1" max="1" width="20.42578125" style="5" customWidth="1"/>
    <col min="2" max="2" width="6.5703125" style="5" customWidth="1"/>
    <col min="3" max="3" width="2.85546875" style="16" customWidth="1"/>
    <col min="4" max="4" width="10.7109375" style="10" customWidth="1"/>
    <col min="5" max="5" width="7.7109375" style="5" customWidth="1"/>
    <col min="6" max="6" width="10.7109375" style="28" customWidth="1"/>
    <col min="7" max="7" width="7.7109375" style="10" customWidth="1"/>
    <col min="8" max="8" width="10.7109375" style="10" customWidth="1"/>
    <col min="9" max="9" width="2.28515625" style="5" customWidth="1"/>
    <col min="10" max="10" width="7.85546875" style="5" customWidth="1"/>
    <col min="11" max="11" width="13.5703125" style="5" bestFit="1" customWidth="1"/>
    <col min="12" max="16384" width="10.7109375" style="5"/>
  </cols>
  <sheetData>
    <row r="1" spans="2:11" s="3" customFormat="1" ht="19.899999999999999" customHeight="1" x14ac:dyDescent="0.25">
      <c r="B1" s="1"/>
      <c r="D1" s="2"/>
      <c r="F1" s="60" t="s">
        <v>1</v>
      </c>
      <c r="G1" s="39"/>
      <c r="H1" s="39" t="s">
        <v>26</v>
      </c>
    </row>
    <row r="2" spans="2:11" s="42" customFormat="1" ht="16.899999999999999" customHeight="1" x14ac:dyDescent="0.2">
      <c r="B2" s="46" t="s">
        <v>1</v>
      </c>
      <c r="D2" s="42" t="s">
        <v>0</v>
      </c>
      <c r="F2" s="42" t="s">
        <v>27</v>
      </c>
      <c r="G2" s="43"/>
      <c r="H2" s="42" t="s">
        <v>28</v>
      </c>
    </row>
    <row r="3" spans="2:11" ht="19.899999999999999" customHeight="1" x14ac:dyDescent="0.2">
      <c r="B3" s="4">
        <v>1</v>
      </c>
      <c r="C3" s="5"/>
      <c r="D3" s="6">
        <v>9.61</v>
      </c>
      <c r="F3" s="50">
        <f>AVERAGE(D$3:D$7)</f>
        <v>9.6560000000000006</v>
      </c>
      <c r="G3" s="8"/>
      <c r="H3" s="47">
        <f t="shared" ref="H3:H18" si="0">D3-F3</f>
        <v>-4.6000000000001151E-2</v>
      </c>
      <c r="J3" s="81" t="s">
        <v>30</v>
      </c>
      <c r="K3" s="82">
        <f>SUM(H3:H7)</f>
        <v>-3.5527136788005009E-15</v>
      </c>
    </row>
    <row r="4" spans="2:11" ht="19.899999999999999" customHeight="1" x14ac:dyDescent="0.2">
      <c r="B4" s="4">
        <v>1</v>
      </c>
      <c r="C4" s="5"/>
      <c r="D4" s="9">
        <v>9.7100000000000009</v>
      </c>
      <c r="F4" s="51">
        <f>AVERAGE(D$3:D$7)</f>
        <v>9.6560000000000006</v>
      </c>
      <c r="G4" s="8"/>
      <c r="H4" s="48">
        <f t="shared" si="0"/>
        <v>5.400000000000027E-2</v>
      </c>
      <c r="J4" s="81"/>
      <c r="K4" s="82"/>
    </row>
    <row r="5" spans="2:11" ht="19.899999999999999" customHeight="1" x14ac:dyDescent="0.2">
      <c r="B5" s="4">
        <v>1</v>
      </c>
      <c r="C5" s="5"/>
      <c r="D5" s="9">
        <v>9.5399999999999991</v>
      </c>
      <c r="F5" s="51">
        <f>AVERAGE(D$3:D$7)</f>
        <v>9.6560000000000006</v>
      </c>
      <c r="H5" s="48">
        <f t="shared" si="0"/>
        <v>-0.11600000000000144</v>
      </c>
      <c r="J5" s="81"/>
      <c r="K5" s="82"/>
    </row>
    <row r="6" spans="2:11" ht="19.899999999999999" customHeight="1" x14ac:dyDescent="0.2">
      <c r="B6" s="4">
        <v>1</v>
      </c>
      <c r="C6" s="5"/>
      <c r="D6" s="9">
        <v>9.67</v>
      </c>
      <c r="F6" s="51">
        <f>AVERAGE(D$3:D$7)</f>
        <v>9.6560000000000006</v>
      </c>
      <c r="H6" s="48">
        <f t="shared" si="0"/>
        <v>1.3999999999999346E-2</v>
      </c>
      <c r="J6" s="81"/>
      <c r="K6" s="82"/>
    </row>
    <row r="7" spans="2:11" ht="19.899999999999999" customHeight="1" x14ac:dyDescent="0.2">
      <c r="B7" s="4">
        <v>1</v>
      </c>
      <c r="C7" s="5"/>
      <c r="D7" s="9">
        <v>9.75</v>
      </c>
      <c r="F7" s="51">
        <f>AVERAGE(D$3:D$7)</f>
        <v>9.6560000000000006</v>
      </c>
      <c r="G7" s="11"/>
      <c r="H7" s="48">
        <f t="shared" si="0"/>
        <v>9.3999999999999417E-2</v>
      </c>
      <c r="J7" s="81"/>
      <c r="K7" s="82"/>
    </row>
    <row r="8" spans="2:11" ht="19.899999999999999" customHeight="1" x14ac:dyDescent="0.2">
      <c r="B8" s="61">
        <v>2</v>
      </c>
      <c r="C8" s="5"/>
      <c r="D8" s="62">
        <v>9.49</v>
      </c>
      <c r="F8" s="63">
        <f>AVERAGE(D$8:D$12)</f>
        <v>9.5299999999999994</v>
      </c>
      <c r="H8" s="63">
        <f t="shared" si="0"/>
        <v>-3.9999999999999147E-2</v>
      </c>
      <c r="J8" s="81" t="s">
        <v>30</v>
      </c>
      <c r="K8" s="82">
        <f>SUM(H8:H12)</f>
        <v>3.5527136788005009E-15</v>
      </c>
    </row>
    <row r="9" spans="2:11" ht="19.899999999999999" customHeight="1" x14ac:dyDescent="0.2">
      <c r="B9" s="61">
        <v>2</v>
      </c>
      <c r="C9" s="5"/>
      <c r="D9" s="62">
        <v>9.5500000000000007</v>
      </c>
      <c r="F9" s="63">
        <f>AVERAGE(D$8:D$12)</f>
        <v>9.5299999999999994</v>
      </c>
      <c r="H9" s="63">
        <f t="shared" si="0"/>
        <v>2.000000000000135E-2</v>
      </c>
      <c r="J9" s="81"/>
      <c r="K9" s="82"/>
    </row>
    <row r="10" spans="2:11" ht="19.899999999999999" customHeight="1" x14ac:dyDescent="0.2">
      <c r="B10" s="61">
        <v>2</v>
      </c>
      <c r="C10" s="5"/>
      <c r="D10" s="62">
        <v>9.42</v>
      </c>
      <c r="E10" s="13" t="s">
        <v>2</v>
      </c>
      <c r="F10" s="63">
        <f>AVERAGE(D$8:D$12)</f>
        <v>9.5299999999999994</v>
      </c>
      <c r="G10" s="13" t="s">
        <v>3</v>
      </c>
      <c r="H10" s="63">
        <f t="shared" si="0"/>
        <v>-0.10999999999999943</v>
      </c>
      <c r="J10" s="81"/>
      <c r="K10" s="82"/>
    </row>
    <row r="11" spans="2:11" ht="19.899999999999999" customHeight="1" x14ac:dyDescent="0.2">
      <c r="B11" s="61">
        <v>2</v>
      </c>
      <c r="C11" s="5"/>
      <c r="D11" s="62">
        <v>9.58</v>
      </c>
      <c r="E11" s="29"/>
      <c r="F11" s="63">
        <f>AVERAGE(D$8:D$12)</f>
        <v>9.5299999999999994</v>
      </c>
      <c r="G11" s="30"/>
      <c r="H11" s="63">
        <f t="shared" si="0"/>
        <v>5.0000000000000711E-2</v>
      </c>
      <c r="J11" s="81"/>
      <c r="K11" s="82"/>
    </row>
    <row r="12" spans="2:11" ht="19.899999999999999" customHeight="1" x14ac:dyDescent="0.2">
      <c r="B12" s="61">
        <v>2</v>
      </c>
      <c r="C12" s="5"/>
      <c r="D12" s="62">
        <v>9.61</v>
      </c>
      <c r="E12" s="29"/>
      <c r="F12" s="63">
        <f>AVERAGE(D$8:D$12)</f>
        <v>9.5299999999999994</v>
      </c>
      <c r="G12" s="30"/>
      <c r="H12" s="63">
        <f t="shared" si="0"/>
        <v>8.0000000000000071E-2</v>
      </c>
      <c r="J12" s="81"/>
      <c r="K12" s="82"/>
    </row>
    <row r="13" spans="2:11" ht="19.899999999999999" customHeight="1" x14ac:dyDescent="0.2">
      <c r="B13" s="4">
        <v>3</v>
      </c>
      <c r="C13" s="5"/>
      <c r="D13" s="9">
        <v>9.8699999999999992</v>
      </c>
      <c r="E13" s="29"/>
      <c r="F13" s="51">
        <f>AVERAGE(D$13:D$17)</f>
        <v>9.8879999999999999</v>
      </c>
      <c r="G13" s="30"/>
      <c r="H13" s="48">
        <f t="shared" si="0"/>
        <v>-1.8000000000000682E-2</v>
      </c>
      <c r="J13" s="81" t="s">
        <v>30</v>
      </c>
      <c r="K13" s="82">
        <f>SUM(H13:H17)</f>
        <v>0</v>
      </c>
    </row>
    <row r="14" spans="2:11" ht="19.899999999999999" customHeight="1" x14ac:dyDescent="0.2">
      <c r="B14" s="4">
        <v>3</v>
      </c>
      <c r="C14" s="5"/>
      <c r="D14" s="9">
        <v>9.93</v>
      </c>
      <c r="E14" s="29"/>
      <c r="F14" s="51">
        <f>AVERAGE(D$13:D$17)</f>
        <v>9.8879999999999999</v>
      </c>
      <c r="G14" s="30"/>
      <c r="H14" s="48">
        <f t="shared" si="0"/>
        <v>4.1999999999999815E-2</v>
      </c>
      <c r="J14" s="81"/>
      <c r="K14" s="82"/>
    </row>
    <row r="15" spans="2:11" ht="19.899999999999999" customHeight="1" x14ac:dyDescent="0.2">
      <c r="B15" s="4">
        <v>3</v>
      </c>
      <c r="C15" s="5"/>
      <c r="D15" s="9">
        <v>9.81</v>
      </c>
      <c r="E15" s="29"/>
      <c r="F15" s="51">
        <f>AVERAGE(D$13:D$17)</f>
        <v>9.8879999999999999</v>
      </c>
      <c r="G15" s="30"/>
      <c r="H15" s="48">
        <f t="shared" si="0"/>
        <v>-7.7999999999999403E-2</v>
      </c>
      <c r="J15" s="81"/>
      <c r="K15" s="82"/>
    </row>
    <row r="16" spans="2:11" ht="19.899999999999999" customHeight="1" x14ac:dyDescent="0.2">
      <c r="B16" s="4">
        <v>3</v>
      </c>
      <c r="C16" s="5"/>
      <c r="D16" s="9">
        <v>9.89</v>
      </c>
      <c r="E16" s="29"/>
      <c r="F16" s="51">
        <f>AVERAGE(D$13:D$17)</f>
        <v>9.8879999999999999</v>
      </c>
      <c r="G16" s="30"/>
      <c r="H16" s="48">
        <f t="shared" si="0"/>
        <v>2.0000000000006679E-3</v>
      </c>
      <c r="J16" s="81"/>
      <c r="K16" s="82"/>
    </row>
    <row r="17" spans="1:11" ht="19.899999999999999" customHeight="1" x14ac:dyDescent="0.2">
      <c r="B17" s="4">
        <v>3</v>
      </c>
      <c r="C17" s="5"/>
      <c r="D17" s="14">
        <v>9.94</v>
      </c>
      <c r="E17" s="29"/>
      <c r="F17" s="52">
        <f>AVERAGE(D$13:D$17)</f>
        <v>9.8879999999999999</v>
      </c>
      <c r="G17" s="30"/>
      <c r="H17" s="49">
        <f t="shared" si="0"/>
        <v>5.1999999999999602E-2</v>
      </c>
      <c r="J17" s="81"/>
      <c r="K17" s="82"/>
    </row>
    <row r="18" spans="1:11" ht="19.899999999999999" customHeight="1" x14ac:dyDescent="0.2">
      <c r="B18" s="15" t="s">
        <v>4</v>
      </c>
      <c r="D18" s="10">
        <f>COUNT(D3:D17)</f>
        <v>15</v>
      </c>
      <c r="E18" s="17" t="s">
        <v>2</v>
      </c>
      <c r="F18" s="10">
        <v>3</v>
      </c>
      <c r="G18" s="17" t="s">
        <v>3</v>
      </c>
      <c r="H18" s="10">
        <f t="shared" si="0"/>
        <v>12</v>
      </c>
      <c r="J18" s="67"/>
    </row>
    <row r="19" spans="1:11" ht="19.899999999999999" customHeight="1" x14ac:dyDescent="0.2">
      <c r="A19" s="18"/>
      <c r="B19" s="19" t="s">
        <v>5</v>
      </c>
      <c r="C19" s="20"/>
      <c r="D19" s="21">
        <f>SUMSQ(D3:D17)</f>
        <v>1409.2203</v>
      </c>
      <c r="E19" s="64" t="s">
        <v>2</v>
      </c>
      <c r="F19" s="21">
        <f>SUMSQ(F3:F17)</f>
        <v>1409.1588999999997</v>
      </c>
      <c r="G19" s="32" t="s">
        <v>3</v>
      </c>
      <c r="H19" s="21">
        <f>SUMSQ(H3:H17)</f>
        <v>6.1400000000000163E-2</v>
      </c>
      <c r="I19" s="22"/>
      <c r="J19" s="67"/>
    </row>
    <row r="20" spans="1:11" ht="19.899999999999999" customHeight="1" x14ac:dyDescent="0.2">
      <c r="B20" s="23" t="s">
        <v>6</v>
      </c>
      <c r="D20" s="38" t="s">
        <v>7</v>
      </c>
      <c r="F20" s="24"/>
      <c r="G20" s="24"/>
      <c r="H20" s="24">
        <f>H19/H18</f>
        <v>5.1166666666666799E-3</v>
      </c>
      <c r="I20" s="25"/>
    </row>
    <row r="21" spans="1:11" ht="19.899999999999999" customHeight="1" x14ac:dyDescent="0.2">
      <c r="B21" s="15" t="s">
        <v>31</v>
      </c>
      <c r="C21" s="26"/>
      <c r="D21" s="38"/>
      <c r="F21" s="27"/>
      <c r="G21" s="27"/>
      <c r="H21" s="27">
        <f>SQRT(H20)</f>
        <v>7.1530879112916543E-2</v>
      </c>
    </row>
    <row r="22" spans="1:11" s="35" customFormat="1" ht="20.25" customHeight="1" x14ac:dyDescent="0.25">
      <c r="C22" s="36"/>
      <c r="F22" s="37"/>
      <c r="G22" s="37"/>
      <c r="H22" s="65" t="s">
        <v>8</v>
      </c>
    </row>
    <row r="23" spans="1:11" s="10" customFormat="1" ht="21.75" customHeight="1" x14ac:dyDescent="0.2">
      <c r="C23" s="33"/>
      <c r="F23" s="28"/>
      <c r="H23" s="69" t="s">
        <v>33</v>
      </c>
    </row>
    <row r="24" spans="1:11" s="10" customFormat="1" ht="15" customHeight="1" x14ac:dyDescent="0.2">
      <c r="C24" s="34"/>
      <c r="F24" s="28"/>
    </row>
    <row r="25" spans="1:11" s="35" customFormat="1" ht="15" customHeight="1" x14ac:dyDescent="0.2">
      <c r="C25" s="40"/>
      <c r="F25" s="41"/>
      <c r="H25" s="10"/>
    </row>
    <row r="26" spans="1:11" s="10" customFormat="1" ht="15" customHeight="1" x14ac:dyDescent="0.2">
      <c r="C26" s="34"/>
      <c r="F26" s="28"/>
    </row>
    <row r="27" spans="1:11" s="10" customFormat="1" ht="15" customHeight="1" x14ac:dyDescent="0.2">
      <c r="C27" s="34"/>
      <c r="F27" s="28"/>
    </row>
    <row r="28" spans="1:11" s="10" customFormat="1" ht="15" customHeight="1" x14ac:dyDescent="0.2">
      <c r="C28" s="34"/>
      <c r="F28" s="28"/>
    </row>
  </sheetData>
  <mergeCells count="6">
    <mergeCell ref="J13:J17"/>
    <mergeCell ref="K13:K17"/>
    <mergeCell ref="J3:J7"/>
    <mergeCell ref="K3:K7"/>
    <mergeCell ref="J8:J12"/>
    <mergeCell ref="K8:K12"/>
  </mergeCells>
  <phoneticPr fontId="36" type="noConversion"/>
  <pageMargins left="0.75" right="0.75" top="1" bottom="1" header="0.5" footer="0.5"/>
  <pageSetup orientation="portrait" horizontalDpi="4294967293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G29" sqref="G29"/>
    </sheetView>
  </sheetViews>
  <sheetFormatPr defaultRowHeight="12.75" x14ac:dyDescent="0.2"/>
  <cols>
    <col min="1" max="1" width="9.140625" style="71"/>
    <col min="5" max="5" width="52.85546875" bestFit="1" customWidth="1"/>
  </cols>
  <sheetData>
    <row r="1" spans="1:5" ht="15.75" x14ac:dyDescent="0.2">
      <c r="A1" s="70" t="s">
        <v>11</v>
      </c>
      <c r="B1" s="70" t="s">
        <v>12</v>
      </c>
      <c r="C1" s="70" t="s">
        <v>13</v>
      </c>
    </row>
    <row r="2" spans="1:5" ht="15" x14ac:dyDescent="0.2">
      <c r="A2" s="72">
        <v>9.61</v>
      </c>
      <c r="B2" s="73">
        <v>9.49</v>
      </c>
      <c r="C2" s="72">
        <v>9.8699999999999992</v>
      </c>
    </row>
    <row r="3" spans="1:5" ht="15" x14ac:dyDescent="0.2">
      <c r="A3" s="72">
        <v>9.7100000000000009</v>
      </c>
      <c r="B3" s="73">
        <v>9.5500000000000007</v>
      </c>
      <c r="C3" s="72">
        <v>9.93</v>
      </c>
    </row>
    <row r="4" spans="1:5" ht="15" x14ac:dyDescent="0.2">
      <c r="A4" s="72">
        <v>9.5399999999999991</v>
      </c>
      <c r="B4" s="73">
        <v>9.42</v>
      </c>
      <c r="C4" s="72">
        <v>9.81</v>
      </c>
    </row>
    <row r="5" spans="1:5" ht="15" x14ac:dyDescent="0.2">
      <c r="A5" s="72">
        <v>9.67</v>
      </c>
      <c r="B5" s="73">
        <v>9.58</v>
      </c>
      <c r="C5" s="72">
        <v>9.89</v>
      </c>
    </row>
    <row r="6" spans="1:5" ht="15.75" x14ac:dyDescent="0.25">
      <c r="A6" s="72">
        <v>9.75</v>
      </c>
      <c r="B6" s="73">
        <v>9.61</v>
      </c>
      <c r="C6" s="72">
        <v>9.94</v>
      </c>
      <c r="E6" s="78" t="s">
        <v>39</v>
      </c>
    </row>
    <row r="14" spans="1:5" ht="15.75" x14ac:dyDescent="0.25">
      <c r="C14" s="78"/>
      <c r="D14" s="78"/>
    </row>
    <row r="17" spans="1:1" x14ac:dyDescent="0.2">
      <c r="A17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"/>
  <sheetViews>
    <sheetView workbookViewId="0">
      <selection activeCell="D13" sqref="D13"/>
    </sheetView>
  </sheetViews>
  <sheetFormatPr defaultRowHeight="12.75" x14ac:dyDescent="0.2"/>
  <cols>
    <col min="1" max="1" width="18.42578125" bestFit="1" customWidth="1"/>
  </cols>
  <sheetData>
    <row r="1" spans="1:7" x14ac:dyDescent="0.2">
      <c r="A1" t="s">
        <v>34</v>
      </c>
    </row>
    <row r="3" spans="1:7" ht="13.5" thickBot="1" x14ac:dyDescent="0.25">
      <c r="A3" t="s">
        <v>14</v>
      </c>
    </row>
    <row r="4" spans="1:7" x14ac:dyDescent="0.2">
      <c r="A4" s="77" t="s">
        <v>15</v>
      </c>
      <c r="B4" s="77" t="s">
        <v>16</v>
      </c>
      <c r="C4" s="77" t="s">
        <v>35</v>
      </c>
      <c r="D4" s="77" t="s">
        <v>10</v>
      </c>
      <c r="E4" s="77" t="s">
        <v>9</v>
      </c>
    </row>
    <row r="5" spans="1:7" x14ac:dyDescent="0.2">
      <c r="A5" s="75" t="s">
        <v>11</v>
      </c>
      <c r="B5" s="75">
        <v>5</v>
      </c>
      <c r="C5" s="75">
        <v>48.28</v>
      </c>
      <c r="D5" s="75">
        <v>9.6560000000000006</v>
      </c>
      <c r="E5" s="75">
        <v>6.8800000000000857E-3</v>
      </c>
    </row>
    <row r="6" spans="1:7" x14ac:dyDescent="0.2">
      <c r="A6" s="75" t="s">
        <v>12</v>
      </c>
      <c r="B6" s="75">
        <v>5</v>
      </c>
      <c r="C6" s="75">
        <v>47.65</v>
      </c>
      <c r="D6" s="75">
        <v>9.5299999999999994</v>
      </c>
      <c r="E6" s="75">
        <v>5.749999999999986E-3</v>
      </c>
    </row>
    <row r="7" spans="1:7" ht="13.5" thickBot="1" x14ac:dyDescent="0.25">
      <c r="A7" s="76" t="s">
        <v>13</v>
      </c>
      <c r="B7" s="76">
        <v>5</v>
      </c>
      <c r="C7" s="76">
        <v>49.44</v>
      </c>
      <c r="D7" s="76">
        <v>9.8879999999999999</v>
      </c>
      <c r="E7" s="76">
        <v>2.719999999999969E-3</v>
      </c>
    </row>
    <row r="10" spans="1:7" ht="13.5" thickBot="1" x14ac:dyDescent="0.25">
      <c r="A10" t="s">
        <v>17</v>
      </c>
    </row>
    <row r="11" spans="1:7" x14ac:dyDescent="0.2">
      <c r="A11" s="77" t="s">
        <v>18</v>
      </c>
      <c r="B11" s="77" t="s">
        <v>19</v>
      </c>
      <c r="C11" s="77" t="s">
        <v>20</v>
      </c>
      <c r="D11" s="77" t="s">
        <v>21</v>
      </c>
      <c r="E11" s="77" t="s">
        <v>36</v>
      </c>
      <c r="F11" s="77" t="s">
        <v>37</v>
      </c>
      <c r="G11" s="77" t="s">
        <v>38</v>
      </c>
    </row>
    <row r="12" spans="1:7" x14ac:dyDescent="0.2">
      <c r="A12" s="75" t="s">
        <v>22</v>
      </c>
      <c r="B12" s="75">
        <v>0.32977333333333314</v>
      </c>
      <c r="C12" s="75">
        <v>2</v>
      </c>
      <c r="D12" s="75">
        <v>0.16488666666666657</v>
      </c>
      <c r="E12" s="75">
        <v>32.225407166123674</v>
      </c>
      <c r="F12" s="75">
        <v>1.4955288032537166E-5</v>
      </c>
      <c r="G12" s="75">
        <v>3.8852938347033836</v>
      </c>
    </row>
    <row r="13" spans="1:7" x14ac:dyDescent="0.2">
      <c r="A13" s="75" t="s">
        <v>23</v>
      </c>
      <c r="B13" s="75">
        <v>6.1400000000000163E-2</v>
      </c>
      <c r="C13" s="75">
        <v>12</v>
      </c>
      <c r="D13" s="75">
        <v>5.1166666666666799E-3</v>
      </c>
      <c r="E13" s="75"/>
      <c r="F13" s="75"/>
      <c r="G13" s="75"/>
    </row>
    <row r="14" spans="1:7" x14ac:dyDescent="0.2">
      <c r="A14" s="75"/>
      <c r="B14" s="75"/>
      <c r="C14" s="75"/>
      <c r="D14" s="75"/>
      <c r="E14" s="75"/>
      <c r="F14" s="75"/>
      <c r="G14" s="75"/>
    </row>
    <row r="15" spans="1:7" ht="13.5" thickBot="1" x14ac:dyDescent="0.25">
      <c r="A15" s="76" t="s">
        <v>24</v>
      </c>
      <c r="B15" s="76">
        <v>0.39117333333333332</v>
      </c>
      <c r="C15" s="76">
        <v>14</v>
      </c>
      <c r="D15" s="76"/>
      <c r="E15" s="76"/>
      <c r="F15" s="76"/>
      <c r="G15" s="7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E15"/>
  <sheetViews>
    <sheetView tabSelected="1" workbookViewId="0">
      <selection activeCell="E15" sqref="E15"/>
    </sheetView>
  </sheetViews>
  <sheetFormatPr defaultColWidth="8.85546875" defaultRowHeight="14.25" x14ac:dyDescent="0.2"/>
  <cols>
    <col min="1" max="1" width="20.7109375" style="53" bestFit="1" customWidth="1"/>
    <col min="2" max="4" width="9.7109375" style="53" customWidth="1"/>
    <col min="5" max="5" width="9.5703125" style="53" customWidth="1"/>
    <col min="6" max="16384" width="8.85546875" style="53"/>
  </cols>
  <sheetData>
    <row r="1" spans="1:5" x14ac:dyDescent="0.2">
      <c r="A1" s="53" t="s">
        <v>29</v>
      </c>
    </row>
    <row r="3" spans="1:5" ht="15" thickBot="1" x14ac:dyDescent="0.25">
      <c r="A3" s="53" t="s">
        <v>14</v>
      </c>
    </row>
    <row r="4" spans="1:5" x14ac:dyDescent="0.2">
      <c r="A4" s="54" t="s">
        <v>15</v>
      </c>
      <c r="B4" s="54" t="s">
        <v>16</v>
      </c>
      <c r="C4" s="54" t="s">
        <v>10</v>
      </c>
    </row>
    <row r="5" spans="1:5" x14ac:dyDescent="0.2">
      <c r="A5" s="59" t="s">
        <v>11</v>
      </c>
      <c r="B5" s="55">
        <v>5</v>
      </c>
      <c r="C5" s="56">
        <v>9.6560000000000006</v>
      </c>
    </row>
    <row r="6" spans="1:5" x14ac:dyDescent="0.2">
      <c r="A6" s="55" t="s">
        <v>12</v>
      </c>
      <c r="B6" s="55">
        <v>5</v>
      </c>
      <c r="C6" s="56">
        <v>9.5299999999999994</v>
      </c>
    </row>
    <row r="7" spans="1:5" ht="15" thickBot="1" x14ac:dyDescent="0.25">
      <c r="A7" s="57" t="s">
        <v>13</v>
      </c>
      <c r="B7" s="57">
        <v>5</v>
      </c>
      <c r="C7" s="58">
        <v>9.8879999999999999</v>
      </c>
    </row>
    <row r="10" spans="1:5" ht="15" thickBot="1" x14ac:dyDescent="0.25">
      <c r="A10" s="53" t="s">
        <v>17</v>
      </c>
    </row>
    <row r="11" spans="1:5" x14ac:dyDescent="0.2">
      <c r="A11" s="54" t="s">
        <v>18</v>
      </c>
      <c r="B11" s="54" t="s">
        <v>19</v>
      </c>
      <c r="C11" s="54" t="s">
        <v>20</v>
      </c>
      <c r="D11" s="54" t="s">
        <v>21</v>
      </c>
    </row>
    <row r="12" spans="1:5" x14ac:dyDescent="0.2">
      <c r="A12" s="55" t="s">
        <v>22</v>
      </c>
      <c r="B12" s="56">
        <v>0.32977333333315073</v>
      </c>
      <c r="C12" s="55">
        <v>2</v>
      </c>
      <c r="D12" s="56">
        <v>0.16488666666657537</v>
      </c>
    </row>
    <row r="13" spans="1:5" ht="20.25" x14ac:dyDescent="0.35">
      <c r="A13" s="55" t="s">
        <v>23</v>
      </c>
      <c r="B13" s="56">
        <v>6.1400000000048749E-2</v>
      </c>
      <c r="C13" s="55">
        <v>12</v>
      </c>
      <c r="D13" s="80">
        <v>5.1166666666707288E-3</v>
      </c>
      <c r="E13" s="79" t="s">
        <v>41</v>
      </c>
    </row>
    <row r="14" spans="1:5" ht="19.5" x14ac:dyDescent="0.35">
      <c r="A14" s="55"/>
      <c r="B14" s="55"/>
      <c r="C14" s="55"/>
      <c r="D14" s="80">
        <f>SQRT(D13)</f>
        <v>7.153087911294484E-2</v>
      </c>
      <c r="E14" s="79" t="s">
        <v>42</v>
      </c>
    </row>
    <row r="15" spans="1:5" ht="19.5" x14ac:dyDescent="0.35">
      <c r="D15" s="80">
        <f>3*D14</f>
        <v>0.21459263733883452</v>
      </c>
      <c r="E15" s="79" t="s">
        <v>40</v>
      </c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Observed variation </vt:lpstr>
      <vt:lpstr>Measurement variation</vt:lpstr>
      <vt:lpstr>Data format &amp; analysis</vt:lpstr>
      <vt:lpstr>Default output</vt:lpstr>
      <vt:lpstr>Edited output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A. Boyles</dc:creator>
  <cp:lastModifiedBy>JACK BENHAM</cp:lastModifiedBy>
  <dcterms:created xsi:type="dcterms:W3CDTF">2004-08-01T01:22:49Z</dcterms:created>
  <dcterms:modified xsi:type="dcterms:W3CDTF">2022-11-23T04:58:33Z</dcterms:modified>
</cp:coreProperties>
</file>